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Ingbritt Blomberg\Sundbom &amp; Partners Dropbox\Ingbritt Blomberg\Kunder\Tureberg basket\F10\"/>
    </mc:Choice>
  </mc:AlternateContent>
  <xr:revisionPtr revIDLastSave="0" documentId="13_ncr:1_{9587D2B7-7228-463A-A65C-F565BD49E0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  <c r="G9" i="1"/>
  <c r="I19" i="1"/>
  <c r="H19" i="1"/>
  <c r="B18" i="1"/>
  <c r="J18" i="1" s="1"/>
  <c r="B15" i="1"/>
  <c r="B13" i="1"/>
  <c r="J13" i="1" s="1"/>
  <c r="B10" i="1"/>
  <c r="B9" i="1"/>
  <c r="J9" i="1" s="1"/>
  <c r="B14" i="1"/>
  <c r="J14" i="1" s="1"/>
  <c r="B12" i="1"/>
  <c r="B7" i="1"/>
  <c r="B16" i="1"/>
  <c r="B5" i="1"/>
  <c r="C12" i="1"/>
  <c r="C16" i="1"/>
  <c r="C6" i="1"/>
  <c r="J6" i="1" s="1"/>
  <c r="C11" i="1"/>
  <c r="J11" i="1" s="1"/>
  <c r="C10" i="1"/>
  <c r="C7" i="1"/>
  <c r="C15" i="1"/>
  <c r="J17" i="1"/>
  <c r="C5" i="1"/>
  <c r="J8" i="1"/>
  <c r="D19" i="1"/>
  <c r="E19" i="1"/>
  <c r="F19" i="1"/>
  <c r="J15" i="1" l="1"/>
  <c r="J5" i="1"/>
  <c r="J7" i="1"/>
  <c r="J10" i="1"/>
  <c r="J12" i="1"/>
  <c r="J16" i="1"/>
  <c r="C19" i="1"/>
  <c r="J19" i="1" l="1"/>
  <c r="B19" i="1"/>
</calcChain>
</file>

<file path=xl/sharedStrings.xml><?xml version="1.0" encoding="utf-8"?>
<sst xmlns="http://schemas.openxmlformats.org/spreadsheetml/2006/main" count="26" uniqueCount="26">
  <si>
    <t>Redovisning Spelarkonton</t>
  </si>
  <si>
    <t>Saldo</t>
  </si>
  <si>
    <t>Inbetalningar</t>
  </si>
  <si>
    <t>Sonia Esmaeili</t>
  </si>
  <si>
    <t>Alicia Blomberg</t>
  </si>
  <si>
    <t>Vera Jonasson</t>
  </si>
  <si>
    <t>Elisa minel Azarkan</t>
  </si>
  <si>
    <t xml:space="preserve">Hanna  Guven </t>
  </si>
  <si>
    <t>Antonia Lynch</t>
  </si>
  <si>
    <t>Lamis Ezeldin</t>
  </si>
  <si>
    <t>Cecilia  Karlsson</t>
  </si>
  <si>
    <t>Sofia Borgegård</t>
  </si>
  <si>
    <t>Försäljning Marabou</t>
  </si>
  <si>
    <t>Tureberg Basket F10</t>
  </si>
  <si>
    <t>Café 18/2</t>
  </si>
  <si>
    <t>2022-2023</t>
  </si>
  <si>
    <t>Cup-kort Gbg</t>
  </si>
  <si>
    <t>Nourhan Al-Baldawi</t>
  </si>
  <si>
    <t>Tåg ToR</t>
  </si>
  <si>
    <t>Isabella Westerberg</t>
  </si>
  <si>
    <t>Datum 2024-10-01</t>
  </si>
  <si>
    <t>Säsongen 2024/2025</t>
  </si>
  <si>
    <t>Rima Aldaoudi</t>
  </si>
  <si>
    <t>Summering café försäljningar</t>
  </si>
  <si>
    <t>Sum. försäljn. privat och lagaktivitet av Ica-häften</t>
  </si>
  <si>
    <t>9 x usm deltagare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</si>
</sst>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8"/>
      <color rgb="FF333333"/>
      <name val="Arial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2" borderId="7" xfId="0" applyFont="1" applyFill="1" applyBorder="1"/>
    <xf numFmtId="0" fontId="3" fillId="0" borderId="0" xfId="0" applyFont="1"/>
    <xf numFmtId="0" fontId="3" fillId="0" borderId="8" xfId="0" applyFont="1" applyBorder="1"/>
    <xf numFmtId="0" fontId="3" fillId="0" borderId="4" xfId="0" applyFont="1" applyBorder="1" applyAlignment="1">
      <alignment wrapText="1"/>
    </xf>
    <xf numFmtId="0" fontId="3" fillId="5" borderId="10" xfId="0" applyFont="1" applyFill="1" applyBorder="1" applyAlignment="1">
      <alignment wrapText="1"/>
    </xf>
    <xf numFmtId="0" fontId="3" fillId="7" borderId="10" xfId="0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0" fontId="3" fillId="0" borderId="7" xfId="0" applyFont="1" applyBorder="1"/>
    <xf numFmtId="3" fontId="3" fillId="5" borderId="9" xfId="0" applyNumberFormat="1" applyFont="1" applyFill="1" applyBorder="1"/>
    <xf numFmtId="3" fontId="3" fillId="6" borderId="9" xfId="0" applyNumberFormat="1" applyFont="1" applyFill="1" applyBorder="1"/>
    <xf numFmtId="3" fontId="3" fillId="4" borderId="12" xfId="0" applyNumberFormat="1" applyFont="1" applyFill="1" applyBorder="1"/>
    <xf numFmtId="0" fontId="3" fillId="3" borderId="1" xfId="0" applyFont="1" applyFill="1" applyBorder="1"/>
    <xf numFmtId="3" fontId="3" fillId="3" borderId="2" xfId="0" applyNumberFormat="1" applyFont="1" applyFill="1" applyBorder="1"/>
    <xf numFmtId="3" fontId="3" fillId="6" borderId="2" xfId="0" applyNumberFormat="1" applyFont="1" applyFill="1" applyBorder="1"/>
    <xf numFmtId="3" fontId="3" fillId="3" borderId="3" xfId="0" applyNumberFormat="1" applyFont="1" applyFill="1" applyBorder="1"/>
    <xf numFmtId="0" fontId="3" fillId="7" borderId="13" xfId="0" applyFont="1" applyFill="1" applyBorder="1" applyAlignment="1">
      <alignment horizontal="center"/>
    </xf>
    <xf numFmtId="0" fontId="4" fillId="7" borderId="13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auto="1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unters">
  <a:themeElements>
    <a:clrScheme name="Custom 1">
      <a:dk1>
        <a:sysClr val="windowText" lastClr="000000"/>
      </a:dk1>
      <a:lt1>
        <a:sysClr val="window" lastClr="FFFFFF"/>
      </a:lt1>
      <a:dk2>
        <a:srgbClr val="00AEEF"/>
      </a:dk2>
      <a:lt2>
        <a:srgbClr val="B9E5FB"/>
      </a:lt2>
      <a:accent1>
        <a:srgbClr val="6DCFF6"/>
      </a:accent1>
      <a:accent2>
        <a:srgbClr val="C7C8CA"/>
      </a:accent2>
      <a:accent3>
        <a:srgbClr val="B9E5FB"/>
      </a:accent3>
      <a:accent4>
        <a:srgbClr val="A0C791"/>
      </a:accent4>
      <a:accent5>
        <a:srgbClr val="D1AD53"/>
      </a:accent5>
      <a:accent6>
        <a:srgbClr val="E1F4FD"/>
      </a:accent6>
      <a:hlink>
        <a:srgbClr val="5CD2FF"/>
      </a:hlink>
      <a:folHlink>
        <a:srgbClr val="005677"/>
      </a:folHlink>
    </a:clrScheme>
    <a:fontScheme name="Munters Excel">
      <a:majorFont>
        <a:latin typeface="Arial"/>
        <a:ea typeface="MS Gothic"/>
        <a:cs typeface=""/>
      </a:majorFont>
      <a:minorFont>
        <a:latin typeface="Arial"/>
        <a:ea typeface="MS Gothic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tabSelected="1" zoomScale="90" zoomScaleNormal="90" workbookViewId="0">
      <selection activeCell="G19" sqref="G19"/>
    </sheetView>
  </sheetViews>
  <sheetFormatPr defaultColWidth="9" defaultRowHeight="13.8" x14ac:dyDescent="0.25"/>
  <cols>
    <col min="1" max="1" width="22.5" style="1" bestFit="1" customWidth="1"/>
    <col min="2" max="2" width="11.09765625" style="1" hidden="1" customWidth="1"/>
    <col min="3" max="3" width="10" style="1" hidden="1" customWidth="1"/>
    <col min="4" max="4" width="12.8984375" style="1" hidden="1" customWidth="1"/>
    <col min="5" max="5" width="11.796875" style="1" hidden="1" customWidth="1"/>
    <col min="6" max="6" width="9.5" style="1" hidden="1" customWidth="1"/>
    <col min="7" max="7" width="17.296875" style="1" customWidth="1"/>
    <col min="8" max="8" width="13.5" style="1" bestFit="1" customWidth="1"/>
    <col min="9" max="9" width="10.09765625" style="1" customWidth="1"/>
    <col min="10" max="10" width="7.5" style="1" customWidth="1"/>
    <col min="11" max="16384" width="9" style="1"/>
  </cols>
  <sheetData>
    <row r="1" spans="1:13" ht="15" thickBot="1" x14ac:dyDescent="0.35">
      <c r="A1" s="5" t="s">
        <v>0</v>
      </c>
      <c r="B1" s="6"/>
      <c r="C1" s="6"/>
      <c r="D1" s="6"/>
      <c r="E1" s="6"/>
      <c r="F1" s="6"/>
      <c r="G1" s="6"/>
      <c r="H1" s="6"/>
      <c r="I1" s="6"/>
      <c r="J1" s="7"/>
    </row>
    <row r="2" spans="1:13" ht="14.4" x14ac:dyDescent="0.3">
      <c r="A2" s="5" t="s">
        <v>13</v>
      </c>
      <c r="B2" s="6"/>
      <c r="C2" s="6"/>
      <c r="D2" s="6"/>
      <c r="E2" s="6"/>
      <c r="F2" s="6"/>
      <c r="G2" s="6"/>
      <c r="H2" s="6"/>
      <c r="I2" s="6"/>
      <c r="J2" s="7"/>
    </row>
    <row r="3" spans="1:13" ht="15" thickBot="1" x14ac:dyDescent="0.35">
      <c r="A3" s="8" t="s">
        <v>20</v>
      </c>
      <c r="B3" s="9"/>
      <c r="C3" s="23" t="s">
        <v>15</v>
      </c>
      <c r="D3" s="23"/>
      <c r="E3" s="23"/>
      <c r="F3" s="23"/>
      <c r="G3" s="24" t="s">
        <v>21</v>
      </c>
      <c r="H3" s="24"/>
      <c r="I3" s="24"/>
      <c r="J3" s="10"/>
    </row>
    <row r="4" spans="1:13" s="3" customFormat="1" ht="43.2" x14ac:dyDescent="0.3">
      <c r="A4" s="11"/>
      <c r="B4" s="12" t="s">
        <v>2</v>
      </c>
      <c r="C4" s="13" t="s">
        <v>12</v>
      </c>
      <c r="D4" s="13" t="s">
        <v>14</v>
      </c>
      <c r="E4" s="13" t="s">
        <v>16</v>
      </c>
      <c r="F4" s="13" t="s">
        <v>18</v>
      </c>
      <c r="G4" s="13" t="s">
        <v>24</v>
      </c>
      <c r="H4" s="13" t="s">
        <v>23</v>
      </c>
      <c r="I4" s="13"/>
      <c r="J4" s="14" t="s">
        <v>1</v>
      </c>
    </row>
    <row r="5" spans="1:13" ht="14.4" x14ac:dyDescent="0.3">
      <c r="A5" s="15" t="s">
        <v>3</v>
      </c>
      <c r="B5" s="16">
        <f>1534+247</f>
        <v>1781</v>
      </c>
      <c r="C5" s="17">
        <f>24*15</f>
        <v>360</v>
      </c>
      <c r="D5" s="17">
        <v>243</v>
      </c>
      <c r="E5" s="17">
        <v>-1534</v>
      </c>
      <c r="F5" s="17">
        <v>-850</v>
      </c>
      <c r="G5" s="17">
        <v>300</v>
      </c>
      <c r="H5" s="17"/>
      <c r="I5" s="17"/>
      <c r="J5" s="18">
        <f t="shared" ref="J5:J18" si="0">SUM(B5:I5)</f>
        <v>300</v>
      </c>
      <c r="M5"/>
    </row>
    <row r="6" spans="1:13" ht="14.4" x14ac:dyDescent="0.3">
      <c r="A6" s="15" t="s">
        <v>4</v>
      </c>
      <c r="B6" s="16">
        <v>701</v>
      </c>
      <c r="C6" s="17">
        <f>96*15</f>
        <v>1440</v>
      </c>
      <c r="D6" s="17">
        <v>243</v>
      </c>
      <c r="E6" s="17">
        <v>-1534</v>
      </c>
      <c r="F6" s="17">
        <v>-850</v>
      </c>
      <c r="G6" s="17">
        <v>600</v>
      </c>
      <c r="H6" s="17"/>
      <c r="I6" s="17"/>
      <c r="J6" s="18">
        <f t="shared" si="0"/>
        <v>600</v>
      </c>
      <c r="M6"/>
    </row>
    <row r="7" spans="1:13" ht="14.4" x14ac:dyDescent="0.3">
      <c r="A7" s="15" t="s">
        <v>5</v>
      </c>
      <c r="B7" s="16">
        <f>1174+850</f>
        <v>2024</v>
      </c>
      <c r="C7" s="17">
        <f>24*15</f>
        <v>360</v>
      </c>
      <c r="D7" s="17"/>
      <c r="E7" s="17">
        <v>-1534</v>
      </c>
      <c r="F7" s="17">
        <v>-850</v>
      </c>
      <c r="G7" s="17">
        <v>450</v>
      </c>
      <c r="H7" s="17"/>
      <c r="I7" s="17"/>
      <c r="J7" s="18">
        <f t="shared" si="0"/>
        <v>450</v>
      </c>
      <c r="M7"/>
    </row>
    <row r="8" spans="1:13" ht="14.4" x14ac:dyDescent="0.3">
      <c r="A8" s="15" t="s">
        <v>6</v>
      </c>
      <c r="B8" s="16"/>
      <c r="C8" s="17"/>
      <c r="D8" s="17"/>
      <c r="E8" s="17"/>
      <c r="F8" s="17"/>
      <c r="G8" s="17"/>
      <c r="H8" s="17"/>
      <c r="I8" s="17"/>
      <c r="J8" s="18">
        <f t="shared" si="0"/>
        <v>0</v>
      </c>
      <c r="M8"/>
    </row>
    <row r="9" spans="1:13" ht="14.4" x14ac:dyDescent="0.3">
      <c r="A9" s="15" t="s">
        <v>7</v>
      </c>
      <c r="B9" s="16">
        <f>1534+850</f>
        <v>2384</v>
      </c>
      <c r="C9" s="17"/>
      <c r="D9" s="17"/>
      <c r="E9" s="17">
        <v>-1534</v>
      </c>
      <c r="F9" s="17">
        <v>-850</v>
      </c>
      <c r="G9" s="17">
        <f>600+640</f>
        <v>1240</v>
      </c>
      <c r="H9" s="17"/>
      <c r="I9" s="17"/>
      <c r="J9" s="18">
        <f t="shared" si="0"/>
        <v>1240</v>
      </c>
      <c r="M9"/>
    </row>
    <row r="10" spans="1:13" ht="14.4" x14ac:dyDescent="0.3">
      <c r="A10" s="15" t="s">
        <v>8</v>
      </c>
      <c r="B10" s="16">
        <f>814+850</f>
        <v>1664</v>
      </c>
      <c r="C10" s="17">
        <f>48*15</f>
        <v>720</v>
      </c>
      <c r="D10" s="17"/>
      <c r="E10" s="17">
        <v>-1534</v>
      </c>
      <c r="F10" s="17">
        <v>-850</v>
      </c>
      <c r="G10" s="17">
        <v>450</v>
      </c>
      <c r="H10" s="17"/>
      <c r="I10" s="17"/>
      <c r="J10" s="18">
        <f t="shared" si="0"/>
        <v>450</v>
      </c>
      <c r="M10"/>
    </row>
    <row r="11" spans="1:13" ht="14.4" x14ac:dyDescent="0.3">
      <c r="A11" s="15" t="s">
        <v>9</v>
      </c>
      <c r="B11" s="16">
        <v>701</v>
      </c>
      <c r="C11" s="17">
        <f>96*15</f>
        <v>1440</v>
      </c>
      <c r="D11" s="17">
        <v>243</v>
      </c>
      <c r="E11" s="17">
        <v>-1534</v>
      </c>
      <c r="F11" s="17">
        <v>-850</v>
      </c>
      <c r="G11" s="17">
        <v>450</v>
      </c>
      <c r="H11" s="17"/>
      <c r="I11" s="17"/>
      <c r="J11" s="18">
        <f t="shared" si="0"/>
        <v>450</v>
      </c>
      <c r="M11"/>
    </row>
    <row r="12" spans="1:13" ht="14.4" x14ac:dyDescent="0.3">
      <c r="A12" s="15" t="s">
        <v>10</v>
      </c>
      <c r="B12" s="16">
        <f>1534+490</f>
        <v>2024</v>
      </c>
      <c r="C12" s="17">
        <f>24*15</f>
        <v>360</v>
      </c>
      <c r="D12" s="17"/>
      <c r="E12" s="17">
        <v>-1534</v>
      </c>
      <c r="F12" s="17">
        <v>-850</v>
      </c>
      <c r="G12" s="17">
        <v>640</v>
      </c>
      <c r="H12" s="17"/>
      <c r="I12" s="17"/>
      <c r="J12" s="18">
        <f t="shared" si="0"/>
        <v>640</v>
      </c>
      <c r="M12"/>
    </row>
    <row r="13" spans="1:13" ht="14.4" x14ac:dyDescent="0.3">
      <c r="A13" s="15" t="s">
        <v>11</v>
      </c>
      <c r="B13" s="16">
        <f>1534+607</f>
        <v>2141</v>
      </c>
      <c r="C13" s="17"/>
      <c r="D13" s="17">
        <v>243</v>
      </c>
      <c r="E13" s="17">
        <v>-1534</v>
      </c>
      <c r="F13" s="17">
        <v>-850</v>
      </c>
      <c r="G13" s="17"/>
      <c r="H13" s="17"/>
      <c r="I13" s="17"/>
      <c r="J13" s="18">
        <f t="shared" si="0"/>
        <v>0</v>
      </c>
      <c r="M13"/>
    </row>
    <row r="14" spans="1:13" ht="14.4" x14ac:dyDescent="0.3">
      <c r="A14" s="15" t="s">
        <v>19</v>
      </c>
      <c r="B14" s="16">
        <f>1534+850</f>
        <v>2384</v>
      </c>
      <c r="C14" s="17"/>
      <c r="D14" s="17"/>
      <c r="E14" s="17">
        <v>-1534</v>
      </c>
      <c r="F14" s="17">
        <v>-850</v>
      </c>
      <c r="G14" s="17"/>
      <c r="H14" s="17"/>
      <c r="I14" s="17"/>
      <c r="J14" s="18">
        <f t="shared" si="0"/>
        <v>0</v>
      </c>
      <c r="M14"/>
    </row>
    <row r="15" spans="1:13" ht="14.4" x14ac:dyDescent="0.3">
      <c r="A15" s="15" t="s">
        <v>17</v>
      </c>
      <c r="B15" s="16">
        <f>1174+850</f>
        <v>2024</v>
      </c>
      <c r="C15" s="17">
        <f>24*15</f>
        <v>360</v>
      </c>
      <c r="D15" s="17"/>
      <c r="E15" s="17">
        <v>-1534</v>
      </c>
      <c r="F15" s="17">
        <v>-850</v>
      </c>
      <c r="G15" s="17"/>
      <c r="H15" s="17"/>
      <c r="I15" s="17"/>
      <c r="J15" s="18">
        <f t="shared" si="0"/>
        <v>0</v>
      </c>
      <c r="M15"/>
    </row>
    <row r="16" spans="1:13" ht="14.4" x14ac:dyDescent="0.3">
      <c r="A16" s="15" t="s">
        <v>22</v>
      </c>
      <c r="B16" s="16">
        <f>454+850</f>
        <v>1304</v>
      </c>
      <c r="C16" s="17">
        <f>72*15</f>
        <v>1080</v>
      </c>
      <c r="D16" s="17"/>
      <c r="E16" s="17">
        <v>-1534</v>
      </c>
      <c r="F16" s="17">
        <v>-850</v>
      </c>
      <c r="G16" s="17"/>
      <c r="H16" s="17"/>
      <c r="I16" s="17"/>
      <c r="J16" s="18">
        <f t="shared" si="0"/>
        <v>0</v>
      </c>
      <c r="M16"/>
    </row>
    <row r="17" spans="1:13" ht="14.4" x14ac:dyDescent="0.3">
      <c r="B17" s="16"/>
      <c r="C17" s="17"/>
      <c r="D17" s="17"/>
      <c r="E17" s="17"/>
      <c r="F17" s="17"/>
      <c r="G17" s="17"/>
      <c r="H17" s="17"/>
      <c r="I17" s="17"/>
      <c r="J17" s="18">
        <f t="shared" si="0"/>
        <v>0</v>
      </c>
      <c r="M17"/>
    </row>
    <row r="18" spans="1:13" ht="15" thickBot="1" x14ac:dyDescent="0.35">
      <c r="A18" s="9" t="s">
        <v>25</v>
      </c>
      <c r="B18" s="16">
        <f>1534+850</f>
        <v>2384</v>
      </c>
      <c r="C18" s="17"/>
      <c r="D18" s="17"/>
      <c r="E18" s="17">
        <v>-1534</v>
      </c>
      <c r="F18" s="17">
        <v>-850</v>
      </c>
      <c r="G18" s="17">
        <f>-9*640</f>
        <v>-5760</v>
      </c>
      <c r="H18" s="17"/>
      <c r="I18" s="17"/>
      <c r="J18" s="18">
        <f t="shared" si="0"/>
        <v>-5760</v>
      </c>
      <c r="M18"/>
    </row>
    <row r="19" spans="1:13" ht="15" thickBot="1" x14ac:dyDescent="0.35">
      <c r="A19" s="19"/>
      <c r="B19" s="20">
        <f t="shared" ref="B19:J19" si="1">SUM(B5:B18)</f>
        <v>21516</v>
      </c>
      <c r="C19" s="21">
        <f t="shared" si="1"/>
        <v>6120</v>
      </c>
      <c r="D19" s="21">
        <f t="shared" si="1"/>
        <v>972</v>
      </c>
      <c r="E19" s="21">
        <f t="shared" si="1"/>
        <v>-18408</v>
      </c>
      <c r="F19" s="21">
        <f t="shared" si="1"/>
        <v>-10200</v>
      </c>
      <c r="G19" s="21">
        <v>9890</v>
      </c>
      <c r="H19" s="21">
        <f>SUM(H5:H18)</f>
        <v>0</v>
      </c>
      <c r="I19" s="21">
        <f t="shared" si="1"/>
        <v>0</v>
      </c>
      <c r="J19" s="22">
        <f t="shared" si="1"/>
        <v>-1630</v>
      </c>
    </row>
    <row r="20" spans="1:13" x14ac:dyDescent="0.25">
      <c r="B20" s="2"/>
      <c r="C20" s="2"/>
      <c r="D20" s="2"/>
      <c r="E20" s="2"/>
      <c r="F20" s="2"/>
      <c r="G20" s="2"/>
      <c r="H20" s="2"/>
      <c r="I20" s="2"/>
      <c r="J20" s="2"/>
    </row>
    <row r="21" spans="1:13" x14ac:dyDescent="0.25">
      <c r="C21" s="4"/>
    </row>
  </sheetData>
  <mergeCells count="2">
    <mergeCell ref="C3:F3"/>
    <mergeCell ref="G3:I3"/>
  </mergeCells>
  <conditionalFormatting sqref="J5:J18">
    <cfRule type="cellIs" dxfId="1" priority="1" operator="lessThan">
      <formula>0</formula>
    </cfRule>
    <cfRule type="cellIs" dxfId="0" priority="4" operator="greater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Öhr</dc:creator>
  <cp:lastModifiedBy>Ingbritt Blomberg</cp:lastModifiedBy>
  <cp:lastPrinted>2023-10-24T09:58:01Z</cp:lastPrinted>
  <dcterms:created xsi:type="dcterms:W3CDTF">2012-10-22T08:05:32Z</dcterms:created>
  <dcterms:modified xsi:type="dcterms:W3CDTF">2024-10-04T07:24:36Z</dcterms:modified>
</cp:coreProperties>
</file>